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/>
  <mc:AlternateContent xmlns:mc="http://schemas.openxmlformats.org/markup-compatibility/2006">
    <mc:Choice Requires="x15">
      <x15ac:absPath xmlns:x15ac="http://schemas.microsoft.com/office/spreadsheetml/2010/11/ac" url="/Users/ryousei/Desktop/校级五四评优/"/>
    </mc:Choice>
  </mc:AlternateContent>
  <xr:revisionPtr revIDLastSave="0" documentId="13_ncr:1_{9B8E8897-CA17-6545-AF0D-840D125C050E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{worksheet}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H19" i="1"/>
  <c r="E19" i="1"/>
  <c r="K18" i="1"/>
  <c r="G18" i="1"/>
  <c r="C18" i="1"/>
  <c r="D18" i="1" s="1"/>
  <c r="K17" i="1"/>
  <c r="G17" i="1"/>
  <c r="C17" i="1"/>
  <c r="D17" i="1" s="1"/>
  <c r="K16" i="1"/>
  <c r="C16" i="1"/>
  <c r="D16" i="1" s="1"/>
  <c r="K15" i="1"/>
  <c r="C15" i="1"/>
  <c r="D15" i="1" s="1"/>
  <c r="K14" i="1"/>
  <c r="G14" i="1"/>
  <c r="C14" i="1"/>
  <c r="D14" i="1" s="1"/>
  <c r="K13" i="1"/>
  <c r="G13" i="1"/>
  <c r="C13" i="1"/>
  <c r="D13" i="1" s="1"/>
  <c r="K12" i="1"/>
  <c r="G12" i="1"/>
  <c r="C12" i="1"/>
  <c r="D12" i="1" s="1"/>
  <c r="K11" i="1"/>
  <c r="G11" i="1"/>
  <c r="C11" i="1"/>
  <c r="D11" i="1" s="1"/>
  <c r="K10" i="1"/>
  <c r="G10" i="1"/>
  <c r="C10" i="1"/>
  <c r="D10" i="1" s="1"/>
  <c r="K9" i="1"/>
  <c r="G9" i="1"/>
  <c r="C9" i="1"/>
  <c r="D9" i="1" s="1"/>
  <c r="K8" i="1"/>
  <c r="G8" i="1"/>
  <c r="C8" i="1"/>
  <c r="D8" i="1" s="1"/>
  <c r="K7" i="1"/>
  <c r="G7" i="1"/>
  <c r="C7" i="1"/>
  <c r="D7" i="1" s="1"/>
  <c r="K6" i="1"/>
  <c r="G6" i="1"/>
  <c r="C6" i="1"/>
  <c r="D6" i="1" s="1"/>
  <c r="K5" i="1"/>
  <c r="G5" i="1"/>
  <c r="C5" i="1"/>
  <c r="D5" i="1" s="1"/>
  <c r="K4" i="1"/>
  <c r="K19" i="1" s="1"/>
  <c r="G4" i="1"/>
  <c r="C4" i="1"/>
  <c r="D4" i="1" s="1"/>
</calcChain>
</file>

<file path=xl/sharedStrings.xml><?xml version="1.0" encoding="utf-8"?>
<sst xmlns="http://schemas.openxmlformats.org/spreadsheetml/2006/main" count="65" uniqueCount="59">
  <si>
    <t>团员名额分配（一般不超过100人）</t>
  </si>
  <si>
    <t>团干名额分配（一般不超过同级优秀共青团员的1/3）</t>
  </si>
  <si>
    <t>五四红旗团支部（总支）名额分配（最多不超过30个）</t>
  </si>
  <si>
    <t>组织名称</t>
  </si>
  <si>
    <t>组织团员总数</t>
  </si>
  <si>
    <t>各院团员占比</t>
  </si>
  <si>
    <t>各院占比*100人</t>
  </si>
  <si>
    <t>最终分配名额</t>
  </si>
  <si>
    <t>2020年分配名额</t>
  </si>
  <si>
    <t>团员分配名额/3，取整数</t>
  </si>
  <si>
    <t>已建立支部数</t>
  </si>
  <si>
    <t>团支部占比*30人</t>
  </si>
  <si>
    <t>中国共产主义青年团汕头大学委员会</t>
  </si>
  <si>
    <t>14737</t>
  </si>
  <si>
    <t>598</t>
  </si>
  <si>
    <t>中国共产主义青年团汕头大学思源书院委员会</t>
  </si>
  <si>
    <t>696</t>
  </si>
  <si>
    <t>32</t>
  </si>
  <si>
    <t>中国共产主义青年团汕头大学敬一书院委员会</t>
  </si>
  <si>
    <t>1009</t>
  </si>
  <si>
    <t>52</t>
  </si>
  <si>
    <t>中国共产主义青年团汕头大学德馨书院委员会</t>
  </si>
  <si>
    <t>884</t>
  </si>
  <si>
    <t>45</t>
  </si>
  <si>
    <t>中国共产主义青年团汕头大学修远书院委员会</t>
  </si>
  <si>
    <t>499</t>
  </si>
  <si>
    <t>19</t>
  </si>
  <si>
    <t>中国共产主义青年团汕头大学明德书院委员会</t>
  </si>
  <si>
    <t>1233</t>
  </si>
  <si>
    <t>35</t>
  </si>
  <si>
    <t>中国共产主义青年团汕头大学弘毅书院委员会</t>
  </si>
  <si>
    <t>761</t>
  </si>
  <si>
    <t>41</t>
  </si>
  <si>
    <t>中国共产主义青年团汕头大学知行书院委员会</t>
  </si>
  <si>
    <t>759</t>
  </si>
  <si>
    <t>29</t>
  </si>
  <si>
    <t>中国共产主义青年团汕头大学研究生院委员会</t>
  </si>
  <si>
    <t>1429</t>
  </si>
  <si>
    <t>44</t>
  </si>
  <si>
    <t>中国共产主义青年团汕头大学至诚书院委员会</t>
  </si>
  <si>
    <t>848</t>
  </si>
  <si>
    <t>34</t>
  </si>
  <si>
    <t>中国共产主义青年团汕头大学医学院委员会</t>
  </si>
  <si>
    <t>3677</t>
  </si>
  <si>
    <t>158</t>
  </si>
  <si>
    <t>中国共产主义青年团汕头大学附属中学直属支部委员会</t>
  </si>
  <si>
    <t>11</t>
  </si>
  <si>
    <t>1</t>
  </si>
  <si>
    <t>中国共产主义青年团汕头大学教工直属支部委员会</t>
  </si>
  <si>
    <t>40</t>
  </si>
  <si>
    <t>中国共产主义青年团汕头大学暂缓就业支部委员会</t>
  </si>
  <si>
    <t>16</t>
  </si>
  <si>
    <t>中国共产主义青年团汕头大学过渡校区委员会</t>
  </si>
  <si>
    <t>2011</t>
  </si>
  <si>
    <t>56</t>
  </si>
  <si>
    <t>中国共产主义青年团汕头大学开放学院委员会</t>
  </si>
  <si>
    <t>131</t>
  </si>
  <si>
    <t>15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</si>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</sst>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1:M20"/>
  <sheetViews>
    <sheetView tabSelected="1" zoomScale="85" zoomScaleNormal="85" workbookViewId="0">
      <pane xSplit="1" ySplit="1" topLeftCell="B2" activePane="bottomRight" state="frozen"/>
      <selection pane="topRight"/>
      <selection pane="bottomLeft"/>
      <selection pane="bottomRight" activeCell="G21" sqref="G21"/>
    </sheetView>
  </sheetViews>
  <sheetFormatPr baseColWidth="10" defaultColWidth="9" defaultRowHeight="27" customHeight="1"/>
  <cols>
    <col min="1" max="1" width="46.33203125" style="2" customWidth="1"/>
    <col min="2" max="2" width="13" style="2" customWidth="1"/>
    <col min="3" max="3" width="16.1640625" style="2" customWidth="1"/>
    <col min="4" max="4" width="15" style="2" customWidth="1"/>
    <col min="5" max="5" width="14" style="2" customWidth="1"/>
    <col min="6" max="6" width="16.83203125" style="2" customWidth="1"/>
    <col min="7" max="7" width="22.33203125" style="2" customWidth="1"/>
    <col min="8" max="8" width="13.33203125" style="2" customWidth="1"/>
    <col min="9" max="12" width="16" style="2" customWidth="1"/>
    <col min="13" max="13" width="20.6640625" style="2" customWidth="1"/>
    <col min="14" max="16384" width="9" style="2"/>
  </cols>
  <sheetData>
    <row r="1" spans="1:13" s="1" customFormat="1" ht="27" customHeight="1">
      <c r="A1" s="3"/>
      <c r="B1" s="25" t="s">
        <v>0</v>
      </c>
      <c r="C1" s="25"/>
      <c r="D1" s="25"/>
      <c r="E1" s="25"/>
      <c r="F1" s="25"/>
      <c r="G1" s="25" t="s">
        <v>1</v>
      </c>
      <c r="H1" s="25"/>
      <c r="I1" s="25"/>
      <c r="J1" s="26" t="s">
        <v>2</v>
      </c>
      <c r="K1" s="26"/>
      <c r="L1" s="26"/>
      <c r="M1" s="26"/>
    </row>
    <row r="2" spans="1:13" ht="27" customHeight="1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F2" s="3" t="s">
        <v>8</v>
      </c>
      <c r="G2" s="6" t="s">
        <v>9</v>
      </c>
      <c r="H2" s="7" t="s">
        <v>7</v>
      </c>
      <c r="I2" s="3" t="s">
        <v>8</v>
      </c>
      <c r="J2" s="20" t="s">
        <v>10</v>
      </c>
      <c r="K2" s="20" t="s">
        <v>11</v>
      </c>
      <c r="L2" s="5" t="s">
        <v>7</v>
      </c>
      <c r="M2" s="3" t="s">
        <v>8</v>
      </c>
    </row>
    <row r="3" spans="1:13" ht="27" customHeight="1">
      <c r="A3" s="8" t="s">
        <v>12</v>
      </c>
      <c r="B3" s="8" t="s">
        <v>13</v>
      </c>
      <c r="C3" s="8"/>
      <c r="D3" s="8"/>
      <c r="E3" s="9"/>
      <c r="F3" s="8"/>
      <c r="G3" s="10"/>
      <c r="H3" s="11"/>
      <c r="I3" s="21"/>
      <c r="J3" s="22" t="s">
        <v>14</v>
      </c>
      <c r="K3" s="22"/>
      <c r="L3" s="9"/>
      <c r="M3" s="16"/>
    </row>
    <row r="4" spans="1:13" ht="27" customHeight="1">
      <c r="A4" s="8" t="s">
        <v>15</v>
      </c>
      <c r="B4" s="8" t="s">
        <v>16</v>
      </c>
      <c r="C4" s="12">
        <f>B4/B3</f>
        <v>4.7228065413584853E-2</v>
      </c>
      <c r="D4" s="13">
        <f>C4*100</f>
        <v>4.7228065413584854</v>
      </c>
      <c r="E4" s="14">
        <v>5</v>
      </c>
      <c r="F4" s="15">
        <v>5</v>
      </c>
      <c r="G4" s="16">
        <f>E4/3</f>
        <v>1.6666666666666667</v>
      </c>
      <c r="H4" s="17">
        <v>2</v>
      </c>
      <c r="I4" s="16">
        <v>2</v>
      </c>
      <c r="J4" s="22" t="s">
        <v>17</v>
      </c>
      <c r="K4" s="18">
        <f>J4/J3*30</f>
        <v>1.6053511705685619</v>
      </c>
      <c r="L4" s="14">
        <v>2</v>
      </c>
      <c r="M4" s="16">
        <v>2</v>
      </c>
    </row>
    <row r="5" spans="1:13" ht="27" customHeight="1">
      <c r="A5" s="8" t="s">
        <v>18</v>
      </c>
      <c r="B5" s="8" t="s">
        <v>19</v>
      </c>
      <c r="C5" s="12">
        <f>B5/B3</f>
        <v>6.8467123566533214E-2</v>
      </c>
      <c r="D5" s="13">
        <f>C5*100</f>
        <v>6.8467123566533212</v>
      </c>
      <c r="E5" s="14">
        <v>7</v>
      </c>
      <c r="F5" s="15">
        <v>8</v>
      </c>
      <c r="G5" s="16">
        <f>E5/3</f>
        <v>2.3333333333333335</v>
      </c>
      <c r="H5" s="17">
        <v>2</v>
      </c>
      <c r="I5" s="16">
        <v>2</v>
      </c>
      <c r="J5" s="22" t="s">
        <v>20</v>
      </c>
      <c r="K5" s="18">
        <f>J5/J3*30</f>
        <v>2.6086956521739131</v>
      </c>
      <c r="L5" s="14">
        <v>3</v>
      </c>
      <c r="M5" s="16">
        <v>3</v>
      </c>
    </row>
    <row r="6" spans="1:13" ht="27" customHeight="1">
      <c r="A6" s="8" t="s">
        <v>21</v>
      </c>
      <c r="B6" s="8" t="s">
        <v>22</v>
      </c>
      <c r="C6" s="12">
        <f>B6/B3</f>
        <v>5.9985071588518693E-2</v>
      </c>
      <c r="D6" s="13">
        <f t="shared" ref="D6:D18" si="0">C6*100</f>
        <v>5.9985071588518695</v>
      </c>
      <c r="E6" s="14">
        <v>6</v>
      </c>
      <c r="F6" s="15">
        <v>6</v>
      </c>
      <c r="G6" s="16">
        <f>E6/3</f>
        <v>2</v>
      </c>
      <c r="H6" s="17">
        <v>2</v>
      </c>
      <c r="I6" s="16">
        <v>3</v>
      </c>
      <c r="J6" s="22" t="s">
        <v>23</v>
      </c>
      <c r="K6" s="18">
        <f>J6/J3*30</f>
        <v>2.2575250836120402</v>
      </c>
      <c r="L6" s="14">
        <v>2</v>
      </c>
      <c r="M6" s="16">
        <v>2</v>
      </c>
    </row>
    <row r="7" spans="1:13" ht="27" customHeight="1">
      <c r="A7" s="8" t="s">
        <v>24</v>
      </c>
      <c r="B7" s="8" t="s">
        <v>25</v>
      </c>
      <c r="C7" s="12">
        <f>B7/B3</f>
        <v>3.3860351496233967E-2</v>
      </c>
      <c r="D7" s="13">
        <f t="shared" si="0"/>
        <v>3.3860351496233969</v>
      </c>
      <c r="E7" s="14">
        <v>3</v>
      </c>
      <c r="F7" s="15">
        <v>4</v>
      </c>
      <c r="G7" s="16">
        <f t="shared" ref="G7:G18" si="1">E7/3</f>
        <v>1</v>
      </c>
      <c r="H7" s="17">
        <v>1</v>
      </c>
      <c r="I7" s="16">
        <v>2</v>
      </c>
      <c r="J7" s="22" t="s">
        <v>26</v>
      </c>
      <c r="K7" s="18">
        <f>J7/J3*30</f>
        <v>0.95317725752508364</v>
      </c>
      <c r="L7" s="14">
        <v>1</v>
      </c>
      <c r="M7" s="16">
        <v>1</v>
      </c>
    </row>
    <row r="8" spans="1:13" ht="27" customHeight="1">
      <c r="A8" s="8" t="s">
        <v>27</v>
      </c>
      <c r="B8" s="8" t="s">
        <v>28</v>
      </c>
      <c r="C8" s="12">
        <f>B8/B3</f>
        <v>8.3666960711135233E-2</v>
      </c>
      <c r="D8" s="13">
        <f t="shared" si="0"/>
        <v>8.3666960711135232</v>
      </c>
      <c r="E8" s="14">
        <v>8</v>
      </c>
      <c r="F8" s="15">
        <v>9</v>
      </c>
      <c r="G8" s="16">
        <f t="shared" si="1"/>
        <v>2.6666666666666665</v>
      </c>
      <c r="H8" s="17">
        <v>3</v>
      </c>
      <c r="I8" s="16">
        <v>2</v>
      </c>
      <c r="J8" s="22" t="s">
        <v>29</v>
      </c>
      <c r="K8" s="18">
        <f>J8/J3*30</f>
        <v>1.7558528428093647</v>
      </c>
      <c r="L8" s="14">
        <v>2</v>
      </c>
      <c r="M8" s="16">
        <v>2</v>
      </c>
    </row>
    <row r="9" spans="1:13" ht="27" customHeight="1">
      <c r="A9" s="8" t="s">
        <v>30</v>
      </c>
      <c r="B9" s="8" t="s">
        <v>31</v>
      </c>
      <c r="C9" s="12">
        <f>B9/B3</f>
        <v>5.1638732442152405E-2</v>
      </c>
      <c r="D9" s="13">
        <f t="shared" si="0"/>
        <v>5.1638732442152406</v>
      </c>
      <c r="E9" s="14">
        <v>5</v>
      </c>
      <c r="F9" s="15">
        <v>5</v>
      </c>
      <c r="G9" s="16">
        <f t="shared" si="1"/>
        <v>1.6666666666666667</v>
      </c>
      <c r="H9" s="17">
        <v>2</v>
      </c>
      <c r="I9" s="16">
        <v>4</v>
      </c>
      <c r="J9" s="22" t="s">
        <v>32</v>
      </c>
      <c r="K9" s="18">
        <f>J9/J3*30</f>
        <v>2.0568561872909696</v>
      </c>
      <c r="L9" s="14">
        <v>2</v>
      </c>
      <c r="M9" s="16">
        <v>2</v>
      </c>
    </row>
    <row r="10" spans="1:13" ht="27" customHeight="1">
      <c r="A10" s="8" t="s">
        <v>33</v>
      </c>
      <c r="B10" s="8" t="s">
        <v>34</v>
      </c>
      <c r="C10" s="12">
        <f>B10/B3</f>
        <v>5.1503019610504172E-2</v>
      </c>
      <c r="D10" s="13">
        <f t="shared" si="0"/>
        <v>5.1503019610504168</v>
      </c>
      <c r="E10" s="14">
        <v>5</v>
      </c>
      <c r="F10" s="15">
        <v>5</v>
      </c>
      <c r="G10" s="16">
        <f t="shared" si="1"/>
        <v>1.6666666666666667</v>
      </c>
      <c r="H10" s="17">
        <v>2</v>
      </c>
      <c r="I10" s="16">
        <v>2</v>
      </c>
      <c r="J10" s="22" t="s">
        <v>35</v>
      </c>
      <c r="K10" s="18">
        <f>J10/J3*30</f>
        <v>1.4548494983277593</v>
      </c>
      <c r="L10" s="14">
        <v>2</v>
      </c>
      <c r="M10" s="16">
        <v>2</v>
      </c>
    </row>
    <row r="11" spans="1:13" ht="27" customHeight="1">
      <c r="A11" s="8" t="s">
        <v>36</v>
      </c>
      <c r="B11" s="8" t="s">
        <v>37</v>
      </c>
      <c r="C11" s="12">
        <f>B11/B3</f>
        <v>9.6966818212662009E-2</v>
      </c>
      <c r="D11" s="13">
        <f t="shared" si="0"/>
        <v>9.6966818212662016</v>
      </c>
      <c r="E11" s="14">
        <v>9</v>
      </c>
      <c r="F11" s="15">
        <v>8</v>
      </c>
      <c r="G11" s="16">
        <f t="shared" si="1"/>
        <v>3</v>
      </c>
      <c r="H11" s="17">
        <v>3</v>
      </c>
      <c r="I11" s="16">
        <v>4</v>
      </c>
      <c r="J11" s="22" t="s">
        <v>38</v>
      </c>
      <c r="K11" s="18">
        <f>J11/J3*30</f>
        <v>2.2073578595317729</v>
      </c>
      <c r="L11" s="14">
        <v>2</v>
      </c>
      <c r="M11" s="16">
        <v>4</v>
      </c>
    </row>
    <row r="12" spans="1:13" ht="27" customHeight="1">
      <c r="A12" s="8" t="s">
        <v>39</v>
      </c>
      <c r="B12" s="8" t="s">
        <v>40</v>
      </c>
      <c r="C12" s="12">
        <f>B12/B3</f>
        <v>5.7542240618850514E-2</v>
      </c>
      <c r="D12" s="13">
        <f t="shared" si="0"/>
        <v>5.7542240618850515</v>
      </c>
      <c r="E12" s="14">
        <v>6</v>
      </c>
      <c r="F12" s="15">
        <v>6</v>
      </c>
      <c r="G12" s="16">
        <f t="shared" si="1"/>
        <v>2</v>
      </c>
      <c r="H12" s="17">
        <v>2</v>
      </c>
      <c r="I12" s="16">
        <v>2</v>
      </c>
      <c r="J12" s="22" t="s">
        <v>41</v>
      </c>
      <c r="K12" s="18">
        <f>J12/J3*30</f>
        <v>1.705685618729097</v>
      </c>
      <c r="L12" s="14">
        <v>2</v>
      </c>
      <c r="M12" s="16">
        <v>2</v>
      </c>
    </row>
    <row r="13" spans="1:13" ht="27" customHeight="1">
      <c r="A13" s="8" t="s">
        <v>42</v>
      </c>
      <c r="B13" s="8" t="s">
        <v>43</v>
      </c>
      <c r="C13" s="12">
        <f>B13/B3</f>
        <v>0.24950804098527515</v>
      </c>
      <c r="D13" s="13">
        <f t="shared" si="0"/>
        <v>24.950804098527517</v>
      </c>
      <c r="E13" s="14">
        <v>25</v>
      </c>
      <c r="F13" s="15">
        <v>27</v>
      </c>
      <c r="G13" s="16">
        <f t="shared" si="1"/>
        <v>8.3333333333333339</v>
      </c>
      <c r="H13" s="17">
        <v>8</v>
      </c>
      <c r="I13" s="16">
        <v>8</v>
      </c>
      <c r="J13" s="22" t="s">
        <v>44</v>
      </c>
      <c r="K13" s="18">
        <f>J13/J3*30</f>
        <v>7.9264214046822739</v>
      </c>
      <c r="L13" s="14">
        <v>8</v>
      </c>
      <c r="M13" s="16">
        <v>7</v>
      </c>
    </row>
    <row r="14" spans="1:13" ht="27" customHeight="1">
      <c r="A14" s="8" t="s">
        <v>45</v>
      </c>
      <c r="B14" s="8" t="s">
        <v>46</v>
      </c>
      <c r="C14" s="12">
        <f>B14/B3</f>
        <v>7.4642057406527787E-4</v>
      </c>
      <c r="D14" s="18">
        <f t="shared" si="0"/>
        <v>7.4642057406527781E-2</v>
      </c>
      <c r="E14" s="27">
        <v>7</v>
      </c>
      <c r="F14" s="28">
        <v>7</v>
      </c>
      <c r="G14" s="32">
        <f t="shared" si="1"/>
        <v>2.3333333333333335</v>
      </c>
      <c r="H14" s="29">
        <v>0</v>
      </c>
      <c r="I14" s="30">
        <v>0</v>
      </c>
      <c r="J14" s="22" t="s">
        <v>47</v>
      </c>
      <c r="K14" s="18">
        <f>J14/J3*30</f>
        <v>5.016722408026756E-2</v>
      </c>
      <c r="L14" s="31">
        <v>0</v>
      </c>
      <c r="M14" s="30">
        <v>0</v>
      </c>
    </row>
    <row r="15" spans="1:13" ht="27" customHeight="1">
      <c r="A15" s="8" t="s">
        <v>48</v>
      </c>
      <c r="B15" s="8" t="s">
        <v>49</v>
      </c>
      <c r="C15" s="12">
        <f>B15/B3</f>
        <v>2.7142566329646468E-3</v>
      </c>
      <c r="D15" s="18">
        <f t="shared" si="0"/>
        <v>0.27142566329646467</v>
      </c>
      <c r="E15" s="27"/>
      <c r="F15" s="28"/>
      <c r="G15" s="33"/>
      <c r="H15" s="29"/>
      <c r="I15" s="30"/>
      <c r="J15" s="22" t="s">
        <v>47</v>
      </c>
      <c r="K15" s="18">
        <f>J15/J3*30</f>
        <v>5.016722408026756E-2</v>
      </c>
      <c r="L15" s="31"/>
      <c r="M15" s="30"/>
    </row>
    <row r="16" spans="1:13" ht="27" customHeight="1">
      <c r="A16" s="8" t="s">
        <v>50</v>
      </c>
      <c r="B16" s="8" t="s">
        <v>51</v>
      </c>
      <c r="C16" s="12">
        <f>B16/B3</f>
        <v>1.0857026531858587E-3</v>
      </c>
      <c r="D16" s="18">
        <f t="shared" si="0"/>
        <v>0.10857026531858588</v>
      </c>
      <c r="E16" s="27"/>
      <c r="F16" s="28"/>
      <c r="G16" s="34"/>
      <c r="H16" s="29"/>
      <c r="I16" s="30"/>
      <c r="J16" s="22" t="s">
        <v>47</v>
      </c>
      <c r="K16" s="18">
        <f>J16/J3*30</f>
        <v>5.016722408026756E-2</v>
      </c>
      <c r="L16" s="31"/>
      <c r="M16" s="30"/>
    </row>
    <row r="17" spans="1:13" ht="27" customHeight="1">
      <c r="A17" s="8" t="s">
        <v>52</v>
      </c>
      <c r="B17" s="8" t="s">
        <v>53</v>
      </c>
      <c r="C17" s="12">
        <f>B17/B3</f>
        <v>0.13645925222229763</v>
      </c>
      <c r="D17" s="13">
        <f t="shared" si="0"/>
        <v>13.645925222229764</v>
      </c>
      <c r="E17" s="14">
        <v>12</v>
      </c>
      <c r="F17" s="15">
        <v>8</v>
      </c>
      <c r="G17" s="16">
        <f t="shared" si="1"/>
        <v>4</v>
      </c>
      <c r="H17" s="17">
        <v>4</v>
      </c>
      <c r="I17" s="16">
        <v>1</v>
      </c>
      <c r="J17" s="22" t="s">
        <v>54</v>
      </c>
      <c r="K17" s="18">
        <f>J17/J3*30</f>
        <v>2.8093645484949832</v>
      </c>
      <c r="L17" s="14">
        <v>2</v>
      </c>
      <c r="M17" s="16">
        <v>1</v>
      </c>
    </row>
    <row r="18" spans="1:13" ht="27" customHeight="1">
      <c r="A18" s="8" t="s">
        <v>55</v>
      </c>
      <c r="B18" s="8" t="s">
        <v>56</v>
      </c>
      <c r="C18" s="12">
        <f>B18/B3</f>
        <v>8.8891904729592186E-3</v>
      </c>
      <c r="D18" s="13">
        <f t="shared" si="0"/>
        <v>0.88891904729592186</v>
      </c>
      <c r="E18" s="14">
        <v>1</v>
      </c>
      <c r="F18" s="15">
        <v>1</v>
      </c>
      <c r="G18" s="16">
        <f t="shared" si="1"/>
        <v>0.33333333333333331</v>
      </c>
      <c r="H18" s="17">
        <v>0</v>
      </c>
      <c r="I18" s="16">
        <v>0</v>
      </c>
      <c r="J18" s="22" t="s">
        <v>57</v>
      </c>
      <c r="K18" s="18">
        <f>J18/J3*30</f>
        <v>0.75250836120401343</v>
      </c>
      <c r="L18" s="14">
        <v>1</v>
      </c>
      <c r="M18" s="16">
        <v>1</v>
      </c>
    </row>
    <row r="19" spans="1:13" ht="27" customHeight="1">
      <c r="A19" s="16" t="s">
        <v>58</v>
      </c>
      <c r="B19" s="16"/>
      <c r="C19" s="16"/>
      <c r="D19" s="16"/>
      <c r="E19" s="17">
        <f>SUM(E4:E18)</f>
        <v>99</v>
      </c>
      <c r="F19" s="16">
        <v>99</v>
      </c>
      <c r="G19" s="16"/>
      <c r="H19" s="17">
        <f>SUM(H4:H18)</f>
        <v>31</v>
      </c>
      <c r="I19" s="16">
        <v>32</v>
      </c>
      <c r="J19" s="16">
        <v>598</v>
      </c>
      <c r="K19" s="18">
        <f>SUM(K4:K18)</f>
        <v>28.244147157190639</v>
      </c>
      <c r="L19" s="19">
        <f>SUM(L4:L18)</f>
        <v>29</v>
      </c>
      <c r="M19" s="16">
        <v>29</v>
      </c>
    </row>
    <row r="20" spans="1:13" ht="66" customHeight="1">
      <c r="J20" s="23"/>
      <c r="K20" s="24"/>
    </row>
  </sheetData>
  <sheetProtection objects="1" scenarios="1"/>
  <mergeCells count="10">
    <mergeCell ref="B1:F1"/>
    <mergeCell ref="G1:I1"/>
    <mergeCell ref="J1:M1"/>
    <mergeCell ref="E14:E16"/>
    <mergeCell ref="F14:F16"/>
    <mergeCell ref="H14:H16"/>
    <mergeCell ref="I14:I16"/>
    <mergeCell ref="L14:L16"/>
    <mergeCell ref="M14:M16"/>
    <mergeCell ref="G14:G16"/>
  </mergeCells>
  <phoneticPr fontId="4" type="noConversion"/>
  <pageMargins left="0.25" right="0.25" top="0.75" bottom="0.75" header="0.29861111111111099" footer="0.29861111111111099"/>
  <pageSetup paperSize="9" scale="6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{worksheet}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2021-03-30T09:48:00Z</dcterms:created>
  <dcterms:modified xsi:type="dcterms:W3CDTF">2021-03-31T16:44:59Z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D7CE407397384A89A412006F2523C750</vt:lpwstr>
  </property>
</Properties>
</file>